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1" l="1"/>
  <c r="C94" i="1"/>
  <c r="C92" i="1"/>
  <c r="C84" i="1"/>
  <c r="C71" i="1"/>
  <c r="H62" i="1"/>
  <c r="H38" i="1"/>
  <c r="H30" i="1"/>
  <c r="H51" i="1"/>
  <c r="H26" i="1"/>
  <c r="H34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<sst xmlns="http://schemas.openxmlformats.org/spreadsheetml/2006/main" count="127" uniqueCount="85">
  <si>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</si>
  <si>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</si>
  <si>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</si>
  <si>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</si>
  <si>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</si>
  <si>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</si>
  <si>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</si>
  <si>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</si>
  <si>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</si>
  <si>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</si>
  <si>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</si>
  <si>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</si>
  <si>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</si>
  <si>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</si>
  <si>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</si>
  <si>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</si>
  <si>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</si>
  <si>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</si>
  <si>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</si>
  <si>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</si>
  <si>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</si>
  <si>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</si>
  <si>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</si>
  <si>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</si>
  <si>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</si>
  <si>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</si>
  <si>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</si>
  <si>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</si>
  <si>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</si>
  <si>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</si>
  <si>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</si>
  <si>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</si>
  <si>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27.02.2026 </t>
  </si>
  <si>
    <t>Primljena i neutrošena participacija od 27.02.2026</t>
  </si>
  <si>
    <t>Sopharma Trading</t>
  </si>
  <si>
    <t>Vega</t>
  </si>
  <si>
    <t>Profesional Medic</t>
  </si>
  <si>
    <t>Phoenix Pharma</t>
  </si>
  <si>
    <t>Flora komerc</t>
  </si>
  <si>
    <t>Farmalogist</t>
  </si>
  <si>
    <t>Future Pharm</t>
  </si>
  <si>
    <t>Vicor</t>
  </si>
  <si>
    <t>Atan Mark</t>
  </si>
  <si>
    <t>Promedia</t>
  </si>
  <si>
    <t>Euromedicina</t>
  </si>
  <si>
    <t>Teamedical</t>
  </si>
  <si>
    <t>Yunycom</t>
  </si>
  <si>
    <t>Labteh</t>
  </si>
  <si>
    <t>AD Elektroprivreda</t>
  </si>
  <si>
    <t>JKP Vodovod i kanalizacija</t>
  </si>
  <si>
    <t>JP PTT SAOB. "POZAREVAC"</t>
  </si>
  <si>
    <t xml:space="preserve">Dana 27.02.2026. godine Dom zdravlja Požarevac je izvršio plaćanje prema dobavljačima: </t>
  </si>
  <si>
    <t>1105775773</t>
  </si>
  <si>
    <t>1105809053</t>
  </si>
  <si>
    <t>1001545/25</t>
  </si>
  <si>
    <t>F-SM-676-0/25</t>
  </si>
  <si>
    <t>11509-25</t>
  </si>
  <si>
    <t>11534-25</t>
  </si>
  <si>
    <t>1040866/25</t>
  </si>
  <si>
    <t>1040799/25</t>
  </si>
  <si>
    <t>25-3000-007480</t>
  </si>
  <si>
    <t>R25-12789</t>
  </si>
  <si>
    <t>10864-25</t>
  </si>
  <si>
    <t>ifvp-3376/25</t>
  </si>
  <si>
    <t>RO-20538/25</t>
  </si>
  <si>
    <t>25003070-002257</t>
  </si>
  <si>
    <t>2002-07003410-25</t>
  </si>
  <si>
    <t>PR2514003</t>
  </si>
  <si>
    <t>RO-21110/25</t>
  </si>
  <si>
    <t>RO-21073/25</t>
  </si>
  <si>
    <t>25KFAK02755</t>
  </si>
  <si>
    <t>KOM42029350</t>
  </si>
  <si>
    <t>26-3023-002213</t>
  </si>
  <si>
    <t>26-3023-002172</t>
  </si>
  <si>
    <t>26-3023-002002</t>
  </si>
  <si>
    <t>26-3023-001958</t>
  </si>
  <si>
    <t>26-3023-001036</t>
  </si>
  <si>
    <t>26-3023-000243</t>
  </si>
  <si>
    <t>26-3023-000065</t>
  </si>
  <si>
    <t>260002100196</t>
  </si>
  <si>
    <t>UKUPNO LEKOVI- DIREKTNA PLAĆANJA</t>
  </si>
  <si>
    <t>UKUPNO SANITETSKI- DIREKTNA PLAĆANJA</t>
  </si>
  <si>
    <t>UKUPNO REAGENSI- DIREKTNA PLAĆANJA</t>
  </si>
  <si>
    <t>UKUPNO ENERGENTI- DIREKTNA PLAĆANJA</t>
  </si>
  <si>
    <t>UKUPNO MATERIJALNI PO TREBOVANJU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</si>
</sst>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64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left"/>
    </xf>
    <xf numFmtId="4" fontId="8" fillId="0" borderId="1" xfId="0" applyNumberFormat="1" applyFont="1" applyFill="1" applyBorder="1" applyAlignment="1">
      <alignment horizontal="right"/>
    </xf>
    <xf numFmtId="4" fontId="8" fillId="0" borderId="1" xfId="2" applyNumberFormat="1" applyFont="1" applyFill="1" applyBorder="1" applyAlignment="1">
      <alignment horizontal="right"/>
    </xf>
    <xf numFmtId="0" fontId="7" fillId="0" borderId="1" xfId="2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3"/>
  <sheetViews>
    <sheetView tabSelected="1" topLeftCell="B1" zoomScaleNormal="100" workbookViewId="0">
      <selection activeCell="D81" sqref="D81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39" t="s">
        <v>3</v>
      </c>
      <c r="C11" s="40"/>
      <c r="D11" s="40"/>
      <c r="E11" s="40"/>
      <c r="F11" s="41"/>
      <c r="G11" s="27" t="s">
        <v>4</v>
      </c>
      <c r="H11" s="27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8">
        <v>46080</v>
      </c>
      <c r="H12" s="20">
        <v>3260274.63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6" t="s">
        <v>7</v>
      </c>
      <c r="C13" s="36"/>
      <c r="D13" s="36"/>
      <c r="E13" s="36"/>
      <c r="F13" s="36"/>
      <c r="G13" s="29">
        <v>46080</v>
      </c>
      <c r="H13" s="1">
        <f>H14+H31-H39-H55</f>
        <v>1072489.4299999988</v>
      </c>
      <c r="I13" s="5"/>
      <c r="J13" s="5"/>
      <c r="K13" s="3"/>
      <c r="L13" s="3"/>
      <c r="M13" s="12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1">
        <v>46080</v>
      </c>
      <c r="H14" s="22">
        <f>SUM(H15:H30)</f>
        <v>8990469.3099999987</v>
      </c>
      <c r="I14" s="13"/>
      <c r="J14" s="5"/>
      <c r="K14" s="12"/>
      <c r="L14" s="3"/>
      <c r="M14" s="12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0"/>
      <c r="H15" s="6">
        <v>0</v>
      </c>
      <c r="I15" s="14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0"/>
      <c r="H16" s="6">
        <v>0</v>
      </c>
      <c r="I16" s="14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0"/>
      <c r="H17" s="6">
        <v>0</v>
      </c>
      <c r="I17" s="14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0"/>
      <c r="H18" s="4">
        <v>0</v>
      </c>
      <c r="I18" s="14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0"/>
      <c r="H19" s="15">
        <v>0</v>
      </c>
      <c r="I19" s="14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0"/>
      <c r="H20" s="4">
        <v>195785.9</v>
      </c>
      <c r="I20" s="14"/>
      <c r="J20" s="5"/>
    </row>
    <row r="21" spans="2:13" x14ac:dyDescent="0.25">
      <c r="B21" s="30" t="s">
        <v>13</v>
      </c>
      <c r="C21" s="31"/>
      <c r="D21" s="31"/>
      <c r="E21" s="31"/>
      <c r="F21" s="32"/>
      <c r="G21" s="10"/>
      <c r="H21" s="4">
        <v>0</v>
      </c>
      <c r="I21" s="14"/>
      <c r="J21" s="5"/>
    </row>
    <row r="22" spans="2:13" x14ac:dyDescent="0.25">
      <c r="B22" s="30" t="s">
        <v>26</v>
      </c>
      <c r="C22" s="31"/>
      <c r="D22" s="31"/>
      <c r="E22" s="31"/>
      <c r="F22" s="32"/>
      <c r="G22" s="10"/>
      <c r="H22" s="4">
        <v>0</v>
      </c>
      <c r="I22" s="14"/>
      <c r="J22" s="5"/>
    </row>
    <row r="23" spans="2:13" x14ac:dyDescent="0.25">
      <c r="B23" s="30" t="s">
        <v>14</v>
      </c>
      <c r="C23" s="31"/>
      <c r="D23" s="31"/>
      <c r="E23" s="31"/>
      <c r="F23" s="32"/>
      <c r="G23" s="10"/>
      <c r="H23" s="4">
        <v>1145997.6000000001</v>
      </c>
      <c r="I23" s="14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0"/>
      <c r="H24" s="4">
        <v>5840909.5199999996</v>
      </c>
      <c r="I24" s="14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0"/>
      <c r="H25" s="4">
        <v>868107.43</v>
      </c>
      <c r="I25" s="14"/>
      <c r="J25" s="5"/>
      <c r="K25" s="2"/>
      <c r="L25" s="16"/>
      <c r="M25" s="14"/>
    </row>
    <row r="26" spans="2:13" x14ac:dyDescent="0.25">
      <c r="B26" s="30" t="s">
        <v>16</v>
      </c>
      <c r="C26" s="31"/>
      <c r="D26" s="31"/>
      <c r="E26" s="31"/>
      <c r="F26" s="32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</f>
        <v>456068.85999999993</v>
      </c>
      <c r="J26" s="14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0"/>
      <c r="H27" s="4">
        <v>0</v>
      </c>
      <c r="I27" s="14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0"/>
      <c r="H28" s="4">
        <v>0</v>
      </c>
      <c r="I28" s="14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0"/>
      <c r="H29" s="4">
        <v>0</v>
      </c>
      <c r="I29" s="14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</f>
        <v>483600</v>
      </c>
      <c r="I30" s="14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1">
        <v>46080</v>
      </c>
      <c r="H31" s="22">
        <f>H32+H33+H34+H35+H37+H38+H36</f>
        <v>411925.19000000006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1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1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1"/>
      <c r="H34" s="4">
        <f>98390.21-69793.19+235000+23707.78+54326.4-32258.01+7999.99-7999.99+444199.99+32258.01-436200</f>
        <v>349631.19000000006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1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1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1"/>
      <c r="H37" s="4">
        <v>0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1"/>
      <c r="H38" s="4">
        <f>9106+20282+10865+8071+13970</f>
        <v>62294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8">
        <v>46080</v>
      </c>
      <c r="H39" s="19">
        <f>SUM(H40:H54)</f>
        <v>8329905.0699999994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0"/>
      <c r="H40" s="6">
        <v>0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0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0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0"/>
      <c r="H43" s="4">
        <v>0</v>
      </c>
      <c r="I43" s="5"/>
      <c r="J43" s="13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0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0"/>
      <c r="H45" s="4">
        <v>195785.9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0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0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0"/>
      <c r="H48" s="4">
        <v>1145997.6000000001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0"/>
      <c r="H49" s="4">
        <v>5840909.5199999996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0"/>
      <c r="H50" s="4">
        <v>868107.43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0"/>
      <c r="H51" s="4">
        <f>279098.62+6</f>
        <v>279104.62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0"/>
      <c r="H52" s="4">
        <v>0</v>
      </c>
      <c r="I52" s="17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0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0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8">
        <v>46080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1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1"/>
      <c r="H57" s="4">
        <v>0</v>
      </c>
      <c r="I57" s="5"/>
      <c r="J57" s="13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1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1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1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1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4">
        <v>46080</v>
      </c>
      <c r="H62" s="25">
        <f>6082460.98-7682.4+16512.4-16512.4+54996.71+625615.85+74472.33-625615.85-9175.98+53878-4193878+17354.53-17354.53+55837.58+76875.98</f>
        <v>2187785.1999999997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1"/>
      <c r="H63" s="1">
        <v>0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3"/>
      <c r="H64" s="26">
        <f>H14+H31-H39-H55+H62-H63</f>
        <v>3260274.6299999985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51</v>
      </c>
      <c r="C66" s="55"/>
      <c r="D66" s="55"/>
      <c r="E66" s="8"/>
      <c r="F66" s="8"/>
      <c r="G66" s="3"/>
      <c r="H66" s="7"/>
      <c r="I66" s="5"/>
      <c r="J66" s="5"/>
      <c r="K66" s="2"/>
    </row>
    <row r="68" spans="2:11" x14ac:dyDescent="0.25">
      <c r="B68" s="56" t="s">
        <v>34</v>
      </c>
      <c r="C68" s="57">
        <v>157002.87</v>
      </c>
      <c r="D68" s="58" t="s">
        <v>52</v>
      </c>
    </row>
    <row r="69" spans="2:11" x14ac:dyDescent="0.25">
      <c r="B69" s="56" t="s">
        <v>34</v>
      </c>
      <c r="C69" s="57">
        <v>28627.279999999999</v>
      </c>
      <c r="D69" s="58" t="s">
        <v>53</v>
      </c>
    </row>
    <row r="70" spans="2:11" x14ac:dyDescent="0.25">
      <c r="B70" s="56" t="s">
        <v>35</v>
      </c>
      <c r="C70" s="57">
        <v>10155.75</v>
      </c>
      <c r="D70" s="58" t="s">
        <v>54</v>
      </c>
    </row>
    <row r="71" spans="2:11" x14ac:dyDescent="0.25">
      <c r="B71" s="62" t="s">
        <v>80</v>
      </c>
      <c r="C71" s="59">
        <f>SUM(C68:C70)</f>
        <v>195785.9</v>
      </c>
      <c r="D71" s="58"/>
    </row>
    <row r="72" spans="2:11" x14ac:dyDescent="0.25">
      <c r="B72" s="56" t="s">
        <v>36</v>
      </c>
      <c r="C72" s="57">
        <v>4547.3999999999996</v>
      </c>
      <c r="D72" s="56" t="s">
        <v>55</v>
      </c>
    </row>
    <row r="73" spans="2:11" x14ac:dyDescent="0.25">
      <c r="B73" s="56" t="s">
        <v>37</v>
      </c>
      <c r="C73" s="57">
        <v>162412.20000000001</v>
      </c>
      <c r="D73" s="56">
        <v>287112925</v>
      </c>
    </row>
    <row r="74" spans="2:11" x14ac:dyDescent="0.25">
      <c r="B74" s="56" t="s">
        <v>38</v>
      </c>
      <c r="C74" s="57">
        <v>32592</v>
      </c>
      <c r="D74" s="56" t="s">
        <v>56</v>
      </c>
    </row>
    <row r="75" spans="2:11" x14ac:dyDescent="0.25">
      <c r="B75" s="56" t="s">
        <v>38</v>
      </c>
      <c r="C75" s="57">
        <v>8148</v>
      </c>
      <c r="D75" s="56" t="s">
        <v>57</v>
      </c>
    </row>
    <row r="76" spans="2:11" x14ac:dyDescent="0.25">
      <c r="B76" s="56" t="s">
        <v>35</v>
      </c>
      <c r="C76" s="57">
        <v>39822</v>
      </c>
      <c r="D76" s="56" t="s">
        <v>58</v>
      </c>
    </row>
    <row r="77" spans="2:11" x14ac:dyDescent="0.25">
      <c r="B77" s="56" t="s">
        <v>35</v>
      </c>
      <c r="C77" s="57">
        <v>353949.6</v>
      </c>
      <c r="D77" s="56" t="s">
        <v>59</v>
      </c>
    </row>
    <row r="78" spans="2:11" x14ac:dyDescent="0.25">
      <c r="B78" s="56" t="s">
        <v>39</v>
      </c>
      <c r="C78" s="57">
        <v>6204</v>
      </c>
      <c r="D78" s="56">
        <v>250659639</v>
      </c>
    </row>
    <row r="79" spans="2:11" x14ac:dyDescent="0.25">
      <c r="B79" s="56" t="s">
        <v>40</v>
      </c>
      <c r="C79" s="57">
        <v>29786.400000000001</v>
      </c>
      <c r="D79" s="56" t="s">
        <v>60</v>
      </c>
    </row>
    <row r="80" spans="2:11" x14ac:dyDescent="0.25">
      <c r="B80" s="56" t="s">
        <v>41</v>
      </c>
      <c r="C80" s="57">
        <v>307740</v>
      </c>
      <c r="D80" s="56" t="s">
        <v>61</v>
      </c>
    </row>
    <row r="81" spans="2:4" x14ac:dyDescent="0.25">
      <c r="B81" s="56" t="s">
        <v>39</v>
      </c>
      <c r="C81" s="57">
        <v>6204</v>
      </c>
      <c r="D81" s="56">
        <v>25068304</v>
      </c>
    </row>
    <row r="82" spans="2:4" x14ac:dyDescent="0.25">
      <c r="B82" s="56" t="s">
        <v>38</v>
      </c>
      <c r="C82" s="57">
        <v>6912</v>
      </c>
      <c r="D82" s="56" t="s">
        <v>62</v>
      </c>
    </row>
    <row r="83" spans="2:4" x14ac:dyDescent="0.25">
      <c r="B83" s="56" t="s">
        <v>42</v>
      </c>
      <c r="C83" s="57">
        <v>187680</v>
      </c>
      <c r="D83" s="56" t="s">
        <v>63</v>
      </c>
    </row>
    <row r="84" spans="2:4" x14ac:dyDescent="0.25">
      <c r="B84" s="62" t="s">
        <v>81</v>
      </c>
      <c r="C84" s="59">
        <f>SUM(C72:C83)</f>
        <v>1145997.6000000001</v>
      </c>
      <c r="D84" s="56"/>
    </row>
    <row r="85" spans="2:4" x14ac:dyDescent="0.25">
      <c r="B85" s="56" t="s">
        <v>43</v>
      </c>
      <c r="C85" s="57">
        <v>10198.799999999999</v>
      </c>
      <c r="D85" s="56" t="s">
        <v>64</v>
      </c>
    </row>
    <row r="86" spans="2:4" x14ac:dyDescent="0.25">
      <c r="B86" s="56" t="s">
        <v>44</v>
      </c>
      <c r="C86" s="57">
        <v>977341.2</v>
      </c>
      <c r="D86" s="56" t="s">
        <v>65</v>
      </c>
    </row>
    <row r="87" spans="2:4" x14ac:dyDescent="0.25">
      <c r="B87" s="56" t="s">
        <v>45</v>
      </c>
      <c r="C87" s="57">
        <v>3845816.4</v>
      </c>
      <c r="D87" s="56" t="s">
        <v>66</v>
      </c>
    </row>
    <row r="88" spans="2:4" x14ac:dyDescent="0.25">
      <c r="B88" s="56" t="s">
        <v>46</v>
      </c>
      <c r="C88" s="57">
        <v>437435.04</v>
      </c>
      <c r="D88" s="56" t="s">
        <v>67</v>
      </c>
    </row>
    <row r="89" spans="2:4" x14ac:dyDescent="0.25">
      <c r="B89" s="56" t="s">
        <v>43</v>
      </c>
      <c r="C89" s="57">
        <v>286145.64</v>
      </c>
      <c r="D89" s="56" t="s">
        <v>68</v>
      </c>
    </row>
    <row r="90" spans="2:4" x14ac:dyDescent="0.25">
      <c r="B90" s="56" t="s">
        <v>43</v>
      </c>
      <c r="C90" s="57">
        <v>140800.44</v>
      </c>
      <c r="D90" s="56" t="s">
        <v>69</v>
      </c>
    </row>
    <row r="91" spans="2:4" x14ac:dyDescent="0.25">
      <c r="B91" s="56" t="s">
        <v>47</v>
      </c>
      <c r="C91" s="57">
        <v>143172</v>
      </c>
      <c r="D91" s="56" t="s">
        <v>70</v>
      </c>
    </row>
    <row r="92" spans="2:4" x14ac:dyDescent="0.25">
      <c r="B92" s="62" t="s">
        <v>82</v>
      </c>
      <c r="C92" s="59">
        <f>SUM(C85:C91)</f>
        <v>5840909.5200000005</v>
      </c>
      <c r="D92" s="56"/>
    </row>
    <row r="93" spans="2:4" x14ac:dyDescent="0.25">
      <c r="B93" s="56" t="s">
        <v>48</v>
      </c>
      <c r="C93" s="57">
        <v>868107.43</v>
      </c>
      <c r="D93" s="56" t="s">
        <v>71</v>
      </c>
    </row>
    <row r="94" spans="2:4" x14ac:dyDescent="0.25">
      <c r="B94" s="62" t="s">
        <v>83</v>
      </c>
      <c r="C94" s="59">
        <f>SUM(C93)</f>
        <v>868107.43</v>
      </c>
      <c r="D94" s="56"/>
    </row>
    <row r="95" spans="2:4" x14ac:dyDescent="0.25">
      <c r="B95" s="56" t="s">
        <v>49</v>
      </c>
      <c r="C95" s="57">
        <v>6964.6</v>
      </c>
      <c r="D95" s="56" t="s">
        <v>72</v>
      </c>
    </row>
    <row r="96" spans="2:4" x14ac:dyDescent="0.25">
      <c r="B96" s="56" t="s">
        <v>49</v>
      </c>
      <c r="C96" s="57">
        <v>44609.49</v>
      </c>
      <c r="D96" s="56" t="s">
        <v>73</v>
      </c>
    </row>
    <row r="97" spans="2:4" x14ac:dyDescent="0.25">
      <c r="B97" s="56" t="s">
        <v>49</v>
      </c>
      <c r="C97" s="57">
        <v>31396.38</v>
      </c>
      <c r="D97" s="56" t="s">
        <v>74</v>
      </c>
    </row>
    <row r="98" spans="2:4" x14ac:dyDescent="0.25">
      <c r="B98" s="56" t="s">
        <v>49</v>
      </c>
      <c r="C98" s="57">
        <v>2726.43</v>
      </c>
      <c r="D98" s="56" t="s">
        <v>75</v>
      </c>
    </row>
    <row r="99" spans="2:4" x14ac:dyDescent="0.25">
      <c r="B99" s="56" t="s">
        <v>49</v>
      </c>
      <c r="C99" s="57">
        <v>96215.39</v>
      </c>
      <c r="D99" s="56" t="s">
        <v>76</v>
      </c>
    </row>
    <row r="100" spans="2:4" x14ac:dyDescent="0.25">
      <c r="B100" s="56" t="s">
        <v>49</v>
      </c>
      <c r="C100" s="57">
        <v>60066.33</v>
      </c>
      <c r="D100" s="56" t="s">
        <v>77</v>
      </c>
    </row>
    <row r="101" spans="2:4" x14ac:dyDescent="0.25">
      <c r="B101" s="56" t="s">
        <v>49</v>
      </c>
      <c r="C101" s="57">
        <v>732</v>
      </c>
      <c r="D101" s="56" t="s">
        <v>78</v>
      </c>
    </row>
    <row r="102" spans="2:4" x14ac:dyDescent="0.25">
      <c r="B102" s="56" t="s">
        <v>50</v>
      </c>
      <c r="C102" s="57">
        <v>36388</v>
      </c>
      <c r="D102" s="56" t="s">
        <v>79</v>
      </c>
    </row>
    <row r="103" spans="2:4" x14ac:dyDescent="0.25">
      <c r="B103" s="63" t="s">
        <v>84</v>
      </c>
      <c r="C103" s="60">
        <f>SUM(C95:C102)</f>
        <v>279098.62</v>
      </c>
      <c r="D103" s="61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2026-02-27T16:03:44Z</dcterms:modified>
  <cp:category/>
  <cp:contentStatus/>
</cp:coreProperties>
</file>